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George/Desktop/Triblock Manu Data/Data Repositotry Triblock/Main Article/Figure 8 (DLS nanodiscs)/"/>
    </mc:Choice>
  </mc:AlternateContent>
  <xr:revisionPtr revIDLastSave="0" documentId="13_ncr:1_{E25BD676-2E8D-D842-A009-94EC41EAE4AE}" xr6:coauthVersionLast="47" xr6:coauthVersionMax="47" xr10:uidLastSave="{00000000-0000-0000-0000-000000000000}"/>
  <bookViews>
    <workbookView xWindow="19660" yWindow="11780" windowWidth="27640" windowHeight="16940" xr2:uid="{22A7B40C-D022-C147-B950-C41C674F8D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4" i="1" l="1"/>
  <c r="Q61" i="1" s="1"/>
  <c r="N64" i="1"/>
  <c r="O61" i="1" s="1"/>
  <c r="J64" i="1"/>
  <c r="K58" i="1" s="1"/>
  <c r="H64" i="1"/>
  <c r="I58" i="1" s="1"/>
  <c r="D64" i="1"/>
  <c r="E60" i="1" s="1"/>
  <c r="B64" i="1"/>
  <c r="C60" i="1" s="1"/>
  <c r="Q62" i="1"/>
  <c r="O62" i="1"/>
  <c r="I62" i="1"/>
  <c r="E62" i="1"/>
  <c r="Q60" i="1"/>
  <c r="O60" i="1"/>
  <c r="I60" i="1"/>
  <c r="Q59" i="1"/>
  <c r="E59" i="1"/>
  <c r="C59" i="1"/>
  <c r="Q58" i="1"/>
  <c r="Q64" i="1" s="1"/>
  <c r="Q65" i="1" s="1"/>
  <c r="Q66" i="1" s="1"/>
  <c r="P48" i="1"/>
  <c r="Q44" i="1" s="1"/>
  <c r="N48" i="1"/>
  <c r="O44" i="1" s="1"/>
  <c r="J48" i="1"/>
  <c r="K46" i="1" s="1"/>
  <c r="H48" i="1"/>
  <c r="I46" i="1" s="1"/>
  <c r="D48" i="1"/>
  <c r="E43" i="1" s="1"/>
  <c r="B48" i="1"/>
  <c r="C43" i="1" s="1"/>
  <c r="O46" i="1"/>
  <c r="O43" i="1"/>
  <c r="K43" i="1"/>
  <c r="I43" i="1"/>
  <c r="K42" i="1"/>
  <c r="P32" i="1"/>
  <c r="Q27" i="1" s="1"/>
  <c r="N32" i="1"/>
  <c r="O27" i="1" s="1"/>
  <c r="J32" i="1"/>
  <c r="K29" i="1" s="1"/>
  <c r="H32" i="1"/>
  <c r="I29" i="1" s="1"/>
  <c r="D32" i="1"/>
  <c r="E26" i="1" s="1"/>
  <c r="B32" i="1"/>
  <c r="C27" i="1" s="1"/>
  <c r="Q30" i="1"/>
  <c r="Q28" i="1"/>
  <c r="O28" i="1"/>
  <c r="K28" i="1"/>
  <c r="I28" i="1"/>
  <c r="C28" i="1"/>
  <c r="P16" i="1"/>
  <c r="Q10" i="1" s="1"/>
  <c r="N16" i="1"/>
  <c r="O10" i="1" s="1"/>
  <c r="J16" i="1"/>
  <c r="K12" i="1" s="1"/>
  <c r="H16" i="1"/>
  <c r="I11" i="1" s="1"/>
  <c r="D16" i="1"/>
  <c r="E14" i="1" s="1"/>
  <c r="B16" i="1"/>
  <c r="C14" i="1" s="1"/>
  <c r="E13" i="1"/>
  <c r="C13" i="1"/>
  <c r="Q12" i="1"/>
  <c r="O12" i="1"/>
  <c r="I12" i="1"/>
  <c r="E11" i="1"/>
  <c r="C11" i="1"/>
  <c r="E10" i="1"/>
  <c r="K44" i="1" l="1"/>
  <c r="C26" i="1"/>
  <c r="I13" i="1"/>
  <c r="C42" i="1"/>
  <c r="C48" i="1" s="1"/>
  <c r="C49" i="1" s="1"/>
  <c r="C50" i="1" s="1"/>
  <c r="C61" i="1"/>
  <c r="I44" i="1"/>
  <c r="I26" i="1"/>
  <c r="E58" i="1"/>
  <c r="E64" i="1" s="1"/>
  <c r="E65" i="1" s="1"/>
  <c r="E66" i="1" s="1"/>
  <c r="C29" i="1"/>
  <c r="I10" i="1"/>
  <c r="I14" i="1"/>
  <c r="K26" i="1"/>
  <c r="O29" i="1"/>
  <c r="C45" i="1"/>
  <c r="Q14" i="1"/>
  <c r="O26" i="1"/>
  <c r="O32" i="1" s="1"/>
  <c r="O33" i="1" s="1"/>
  <c r="O34" i="1" s="1"/>
  <c r="Q29" i="1"/>
  <c r="Q32" i="1" s="1"/>
  <c r="Q33" i="1" s="1"/>
  <c r="Q34" i="1" s="1"/>
  <c r="E45" i="1"/>
  <c r="C58" i="1"/>
  <c r="C64" i="1" s="1"/>
  <c r="C65" i="1" s="1"/>
  <c r="C66" i="1" s="1"/>
  <c r="Q26" i="1"/>
  <c r="C30" i="1"/>
  <c r="E42" i="1"/>
  <c r="I45" i="1"/>
  <c r="E61" i="1"/>
  <c r="O30" i="1"/>
  <c r="I42" i="1"/>
  <c r="I48" i="1" s="1"/>
  <c r="I49" i="1" s="1"/>
  <c r="I50" i="1" s="1"/>
  <c r="K45" i="1"/>
  <c r="K48" i="1" s="1"/>
  <c r="K49" i="1" s="1"/>
  <c r="K50" i="1" s="1"/>
  <c r="O58" i="1"/>
  <c r="C62" i="1"/>
  <c r="K14" i="1"/>
  <c r="E28" i="1"/>
  <c r="Q46" i="1"/>
  <c r="K60" i="1"/>
  <c r="E30" i="1"/>
  <c r="Q43" i="1"/>
  <c r="K62" i="1"/>
  <c r="O11" i="1"/>
  <c r="C44" i="1"/>
  <c r="O45" i="1"/>
  <c r="I59" i="1"/>
  <c r="K11" i="1"/>
  <c r="E27" i="1"/>
  <c r="E32" i="1" s="1"/>
  <c r="E33" i="1" s="1"/>
  <c r="E34" i="1" s="1"/>
  <c r="K30" i="1"/>
  <c r="E44" i="1"/>
  <c r="Q45" i="1"/>
  <c r="K59" i="1"/>
  <c r="I27" i="1"/>
  <c r="O42" i="1"/>
  <c r="C46" i="1"/>
  <c r="O59" i="1"/>
  <c r="I61" i="1"/>
  <c r="C10" i="1"/>
  <c r="C16" i="1" s="1"/>
  <c r="C17" i="1" s="1"/>
  <c r="C18" i="1" s="1"/>
  <c r="I30" i="1"/>
  <c r="Q11" i="1"/>
  <c r="Q16" i="1" s="1"/>
  <c r="Q17" i="1" s="1"/>
  <c r="Q18" i="1" s="1"/>
  <c r="K13" i="1"/>
  <c r="C12" i="1"/>
  <c r="O13" i="1"/>
  <c r="Q13" i="1"/>
  <c r="K27" i="1"/>
  <c r="K32" i="1" s="1"/>
  <c r="K33" i="1" s="1"/>
  <c r="K34" i="1" s="1"/>
  <c r="K10" i="1"/>
  <c r="E12" i="1"/>
  <c r="E16" i="1" s="1"/>
  <c r="E17" i="1" s="1"/>
  <c r="E18" i="1" s="1"/>
  <c r="K61" i="1"/>
  <c r="O14" i="1"/>
  <c r="E29" i="1"/>
  <c r="Q42" i="1"/>
  <c r="E46" i="1"/>
  <c r="K64" i="1" l="1"/>
  <c r="K65" i="1" s="1"/>
  <c r="K66" i="1" s="1"/>
  <c r="I64" i="1"/>
  <c r="I65" i="1" s="1"/>
  <c r="I66" i="1" s="1"/>
  <c r="I32" i="1"/>
  <c r="I33" i="1" s="1"/>
  <c r="I34" i="1" s="1"/>
  <c r="E48" i="1"/>
  <c r="E49" i="1" s="1"/>
  <c r="E50" i="1" s="1"/>
  <c r="C32" i="1"/>
  <c r="C33" i="1" s="1"/>
  <c r="C34" i="1" s="1"/>
  <c r="O64" i="1"/>
  <c r="O65" i="1" s="1"/>
  <c r="O66" i="1" s="1"/>
  <c r="O16" i="1"/>
  <c r="O17" i="1" s="1"/>
  <c r="O18" i="1" s="1"/>
  <c r="I16" i="1"/>
  <c r="I17" i="1" s="1"/>
  <c r="I18" i="1" s="1"/>
  <c r="K16" i="1"/>
  <c r="K17" i="1" s="1"/>
  <c r="K18" i="1" s="1"/>
  <c r="O48" i="1"/>
  <c r="O49" i="1" s="1"/>
  <c r="O50" i="1" s="1"/>
  <c r="Q48" i="1"/>
  <c r="Q49" i="1" s="1"/>
  <c r="Q50" i="1" s="1"/>
</calcChain>
</file>

<file path=xl/sharedStrings.xml><?xml version="1.0" encoding="utf-8"?>
<sst xmlns="http://schemas.openxmlformats.org/spreadsheetml/2006/main" count="103" uniqueCount="19">
  <si>
    <t>Z*</t>
  </si>
  <si>
    <t>Sample</t>
  </si>
  <si>
    <t>Temperature</t>
  </si>
  <si>
    <t>Start 25</t>
  </si>
  <si>
    <t>Heat 65</t>
  </si>
  <si>
    <t>Cool 25</t>
  </si>
  <si>
    <t>Sizes</t>
  </si>
  <si>
    <t>St.</t>
  </si>
  <si>
    <t>PDI</t>
  </si>
  <si>
    <t>Means</t>
  </si>
  <si>
    <t>Plus Minus</t>
  </si>
  <si>
    <t>SMA 2000</t>
  </si>
  <si>
    <t>Rev SMA</t>
  </si>
  <si>
    <t>Fwd SMA</t>
  </si>
  <si>
    <t xml:space="preserve">Sizes are average particle diamter in nm from a set of at least 15 runs. </t>
  </si>
  <si>
    <t xml:space="preserve">Uncertainty is 95% C.I. </t>
  </si>
  <si>
    <t>Mean</t>
  </si>
  <si>
    <t xml:space="preserve">Tri SMA </t>
  </si>
  <si>
    <t xml:space="preserve">SMALP Nanodiscs (SMA 1.65% wt./v. , DMPC 0.55% wt./v.) in 50 mM PBS (0.2 M NaCl) equilibrated at given temperature.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</si>
</sst>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2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75543-0F27-0142-9E44-2FAD7FE9246C}">
  <dimension ref="A1:Q66"/>
  <sheetViews>
    <sheetView tabSelected="1" workbookViewId="0"/>
  </sheetViews>
  <sheetFormatPr baseColWidth="10" defaultRowHeight="16" x14ac:dyDescent="0.2"/>
  <cols>
    <col min="1" max="1" width="13.1640625" customWidth="1"/>
  </cols>
  <sheetData>
    <row r="1" spans="1:17" x14ac:dyDescent="0.2">
      <c r="A1" t="s">
        <v>18</v>
      </c>
    </row>
    <row r="2" spans="1:17" x14ac:dyDescent="0.2">
      <c r="A2" t="s">
        <v>14</v>
      </c>
    </row>
    <row r="3" spans="1:17" x14ac:dyDescent="0.2">
      <c r="A3" t="s">
        <v>15</v>
      </c>
    </row>
    <row r="5" spans="1:17" x14ac:dyDescent="0.2">
      <c r="A5" s="1"/>
      <c r="B5" s="1" t="s">
        <v>0</v>
      </c>
      <c r="C5" s="1">
        <v>1.96</v>
      </c>
      <c r="D5" s="1"/>
      <c r="E5" s="1"/>
      <c r="G5" s="1"/>
      <c r="H5" s="1"/>
      <c r="I5" s="1"/>
      <c r="J5" s="1"/>
      <c r="K5" s="1"/>
    </row>
    <row r="6" spans="1:17" x14ac:dyDescent="0.2">
      <c r="A6" s="2" t="s">
        <v>1</v>
      </c>
      <c r="B6" s="2" t="s">
        <v>2</v>
      </c>
      <c r="C6" s="1"/>
      <c r="D6" s="1"/>
      <c r="E6" s="1"/>
      <c r="G6" s="1"/>
      <c r="H6" s="1"/>
      <c r="I6" s="1"/>
      <c r="J6" s="1"/>
      <c r="K6" s="1"/>
    </row>
    <row r="7" spans="1:17" x14ac:dyDescent="0.2">
      <c r="A7" s="2" t="s">
        <v>17</v>
      </c>
      <c r="B7" s="1" t="s">
        <v>3</v>
      </c>
      <c r="C7" s="1"/>
      <c r="D7" s="1"/>
      <c r="E7" s="1"/>
      <c r="G7" s="1"/>
      <c r="H7" s="1" t="s">
        <v>4</v>
      </c>
      <c r="I7" s="1"/>
      <c r="J7" s="1"/>
      <c r="K7" s="1"/>
      <c r="M7" t="s">
        <v>5</v>
      </c>
    </row>
    <row r="8" spans="1:17" x14ac:dyDescent="0.2">
      <c r="A8" s="1"/>
      <c r="B8" s="1"/>
      <c r="C8" s="1"/>
      <c r="D8" s="1"/>
      <c r="E8" s="1"/>
      <c r="G8" s="1"/>
      <c r="H8" s="1"/>
      <c r="I8" s="1"/>
      <c r="J8" s="1"/>
      <c r="K8" s="1"/>
    </row>
    <row r="9" spans="1:17" x14ac:dyDescent="0.2">
      <c r="A9" s="1"/>
      <c r="B9" s="1" t="s">
        <v>6</v>
      </c>
      <c r="C9" s="1" t="s">
        <v>7</v>
      </c>
      <c r="D9" s="1" t="s">
        <v>8</v>
      </c>
      <c r="E9" s="1" t="s">
        <v>7</v>
      </c>
      <c r="G9" s="1"/>
      <c r="H9" s="1" t="s">
        <v>6</v>
      </c>
      <c r="I9" s="1" t="s">
        <v>7</v>
      </c>
      <c r="J9" s="1" t="s">
        <v>8</v>
      </c>
      <c r="K9" s="1" t="s">
        <v>7</v>
      </c>
      <c r="M9" s="1"/>
      <c r="N9" s="1" t="s">
        <v>6</v>
      </c>
      <c r="O9" s="1" t="s">
        <v>7</v>
      </c>
      <c r="P9" s="1" t="s">
        <v>8</v>
      </c>
      <c r="Q9" s="1" t="s">
        <v>7</v>
      </c>
    </row>
    <row r="10" spans="1:17" x14ac:dyDescent="0.2">
      <c r="A10" s="1"/>
      <c r="B10">
        <v>18.8</v>
      </c>
      <c r="C10" s="1">
        <f>(B10-$B$16)^2</f>
        <v>2.0735999999999526E-2</v>
      </c>
      <c r="D10">
        <v>0.50600000000000001</v>
      </c>
      <c r="E10" s="1">
        <f>(D10-$D$16)^2</f>
        <v>6.0840000000000454E-5</v>
      </c>
      <c r="G10" s="1"/>
      <c r="H10">
        <v>17.25</v>
      </c>
      <c r="I10" s="1">
        <f>(H10-$H$16)^2</f>
        <v>3.7558439999999953</v>
      </c>
      <c r="J10">
        <v>0.23</v>
      </c>
      <c r="K10" s="1">
        <f>(J10-$J$16)^2</f>
        <v>5.5696000000000044E-4</v>
      </c>
      <c r="M10" s="1"/>
      <c r="N10">
        <v>17.48</v>
      </c>
      <c r="O10" s="1">
        <f>(N10-$N$16)^2</f>
        <v>8.1796000000000785E-2</v>
      </c>
      <c r="P10">
        <v>0.33400000000000002</v>
      </c>
      <c r="Q10" s="1">
        <f>(P10-$P$16)^2</f>
        <v>1.1663999999999997E-2</v>
      </c>
    </row>
    <row r="11" spans="1:17" x14ac:dyDescent="0.2">
      <c r="A11" s="1"/>
      <c r="B11">
        <v>19.440000000000001</v>
      </c>
      <c r="C11" s="1">
        <f>(B11-$B$16)^2</f>
        <v>0.24601600000000221</v>
      </c>
      <c r="D11">
        <v>0.52800000000000002</v>
      </c>
      <c r="E11" s="1">
        <f>(D11-$D$16)^2</f>
        <v>2.0163999999999973E-4</v>
      </c>
      <c r="G11" s="1"/>
      <c r="H11">
        <v>16.850000000000001</v>
      </c>
      <c r="I11" s="1">
        <f>(H11-$H$16)^2</f>
        <v>2.365444000000001</v>
      </c>
      <c r="J11">
        <v>0.27100000000000002</v>
      </c>
      <c r="K11" s="1">
        <f>(J11-$J$16)^2</f>
        <v>4.1731600000000021E-3</v>
      </c>
      <c r="M11" s="1"/>
      <c r="N11">
        <v>20.54</v>
      </c>
      <c r="O11" s="1">
        <f>(N11-$N$16)^2</f>
        <v>11.195716000000001</v>
      </c>
      <c r="P11">
        <v>0.48499999999999999</v>
      </c>
      <c r="Q11" s="1">
        <f>(P11-$P$16)^2</f>
        <v>1.8489999999999984E-3</v>
      </c>
    </row>
    <row r="12" spans="1:17" x14ac:dyDescent="0.2">
      <c r="A12" s="1"/>
      <c r="B12">
        <v>20.3</v>
      </c>
      <c r="C12" s="1">
        <f>(B12-$B$16)^2</f>
        <v>1.8387360000000044</v>
      </c>
      <c r="D12">
        <v>0.5</v>
      </c>
      <c r="E12" s="1">
        <f>(D12-$D$16)^2</f>
        <v>1.9044000000000095E-4</v>
      </c>
      <c r="G12" s="1"/>
      <c r="H12">
        <v>14.65</v>
      </c>
      <c r="I12" s="1">
        <f>(H12-$H$16)^2</f>
        <v>0.43824400000000108</v>
      </c>
      <c r="J12">
        <v>0.24099999999999999</v>
      </c>
      <c r="K12" s="1">
        <f>(J12-$J$16)^2</f>
        <v>1.1971599999999994E-3</v>
      </c>
      <c r="M12" s="1"/>
      <c r="N12">
        <v>15.82</v>
      </c>
      <c r="O12" s="1">
        <f>(N12-$N$16)^2</f>
        <v>1.8878759999999966</v>
      </c>
      <c r="P12">
        <v>0.49299999999999999</v>
      </c>
      <c r="Q12" s="1">
        <f>(P12-$P$16)^2</f>
        <v>2.6009999999999991E-3</v>
      </c>
    </row>
    <row r="13" spans="1:17" x14ac:dyDescent="0.2">
      <c r="A13" s="1"/>
      <c r="B13">
        <v>18.329999999999998</v>
      </c>
      <c r="C13" s="1">
        <f>(B13-$B$16)^2</f>
        <v>0.37699600000000094</v>
      </c>
      <c r="D13">
        <v>0.49199999999999999</v>
      </c>
      <c r="E13" s="1">
        <f>(D13-$D$16)^2</f>
        <v>4.7524000000000183E-4</v>
      </c>
      <c r="G13" s="1"/>
      <c r="H13">
        <v>14.97</v>
      </c>
      <c r="I13" s="1">
        <f>(H13-$H$16)^2</f>
        <v>0.11696400000000036</v>
      </c>
      <c r="J13">
        <v>0.151</v>
      </c>
      <c r="K13" s="1">
        <f>(J13-$J$16)^2</f>
        <v>3.0691600000000005E-3</v>
      </c>
      <c r="M13" s="1"/>
      <c r="N13">
        <v>16.02</v>
      </c>
      <c r="O13" s="1">
        <f>(N13-$N$16)^2</f>
        <v>1.3782759999999987</v>
      </c>
      <c r="P13">
        <v>0.51600000000000001</v>
      </c>
      <c r="Q13" s="1">
        <f>(P13-$P$16)^2</f>
        <v>5.4760000000000017E-3</v>
      </c>
    </row>
    <row r="14" spans="1:17" x14ac:dyDescent="0.2">
      <c r="A14" s="1"/>
      <c r="B14">
        <v>17.850000000000001</v>
      </c>
      <c r="C14" s="1">
        <f>(B14-$B$16)^2</f>
        <v>1.1968359999999949</v>
      </c>
      <c r="D14">
        <v>0.54300000000000004</v>
      </c>
      <c r="E14" s="1">
        <f>(D14-$D$16)^2</f>
        <v>8.5264000000000021E-4</v>
      </c>
      <c r="G14" s="1"/>
      <c r="H14">
        <v>12.84</v>
      </c>
      <c r="I14" s="1">
        <f>(H14-$H$16)^2</f>
        <v>6.1107840000000069</v>
      </c>
      <c r="J14">
        <v>0.13900000000000001</v>
      </c>
      <c r="K14" s="1">
        <f>(J14-$J$16)^2</f>
        <v>4.5427599999999981E-3</v>
      </c>
      <c r="M14" s="1"/>
      <c r="N14">
        <v>16.11</v>
      </c>
      <c r="O14" s="1">
        <f>(N14-$N$16)^2</f>
        <v>1.1750559999999992</v>
      </c>
      <c r="P14">
        <v>0.38200000000000001</v>
      </c>
      <c r="Q14" s="1">
        <f>(P14-$P$16)^2</f>
        <v>3.5999999999999999E-3</v>
      </c>
    </row>
    <row r="15" spans="1:17" x14ac:dyDescent="0.2">
      <c r="A15" s="1"/>
      <c r="G15" s="1"/>
      <c r="M15" s="1"/>
    </row>
    <row r="16" spans="1:17" x14ac:dyDescent="0.2">
      <c r="A16" s="1" t="s">
        <v>16</v>
      </c>
      <c r="B16" s="1">
        <f>AVERAGE(B10:B14)</f>
        <v>18.943999999999999</v>
      </c>
      <c r="C16" s="1">
        <f>AVERAGE(C10:C14)</f>
        <v>0.73586400000000041</v>
      </c>
      <c r="D16" s="1">
        <f>AVERAGE(D10:D14)</f>
        <v>0.51380000000000003</v>
      </c>
      <c r="E16" s="1">
        <f>AVERAGE(E10:E14)</f>
        <v>3.5616000000000066E-4</v>
      </c>
      <c r="G16" s="1" t="s">
        <v>9</v>
      </c>
      <c r="H16" s="1">
        <f>AVERAGE(H10:H14)</f>
        <v>15.312000000000001</v>
      </c>
      <c r="I16" s="1">
        <f>AVERAGE(I10:I14)</f>
        <v>2.5574560000000011</v>
      </c>
      <c r="J16" s="1">
        <f>AVERAGE(J10:J14)</f>
        <v>0.2064</v>
      </c>
      <c r="K16" s="1">
        <f>AVERAGE(K10:K14)</f>
        <v>2.70784E-3</v>
      </c>
      <c r="M16" s="1" t="s">
        <v>9</v>
      </c>
      <c r="N16" s="1">
        <f>AVERAGE(N10:N14)</f>
        <v>17.193999999999999</v>
      </c>
      <c r="O16" s="1">
        <f>AVERAGE(O10:O14)</f>
        <v>3.143743999999999</v>
      </c>
      <c r="P16" s="1">
        <f>AVERAGE(P10:P14)</f>
        <v>0.442</v>
      </c>
      <c r="Q16" s="1">
        <f>AVERAGE(Q10:Q14)</f>
        <v>5.0379999999999991E-3</v>
      </c>
    </row>
    <row r="17" spans="1:17" x14ac:dyDescent="0.2">
      <c r="A17" s="1"/>
      <c r="B17" s="1"/>
      <c r="C17" s="1">
        <f>SQRT(C16)</f>
        <v>0.85782515701044837</v>
      </c>
      <c r="D17" s="1"/>
      <c r="E17" s="1">
        <f>SQRT(E16)</f>
        <v>1.8872201779336736E-2</v>
      </c>
      <c r="G17" s="1"/>
      <c r="H17" s="1"/>
      <c r="I17" s="1">
        <f>SQRT(I16)</f>
        <v>1.5992048023939902</v>
      </c>
      <c r="J17" s="1"/>
      <c r="K17" s="1">
        <f>SQRT(K16)</f>
        <v>5.203690997743813E-2</v>
      </c>
      <c r="M17" s="1"/>
      <c r="N17" s="1"/>
      <c r="O17" s="1">
        <f>SQRT(O16)</f>
        <v>1.7730606306610044</v>
      </c>
      <c r="P17" s="1"/>
      <c r="Q17" s="1">
        <f>SQRT(Q16)</f>
        <v>7.0978870095261437E-2</v>
      </c>
    </row>
    <row r="18" spans="1:17" x14ac:dyDescent="0.2">
      <c r="A18" s="1" t="s">
        <v>10</v>
      </c>
      <c r="B18" s="1"/>
      <c r="C18" s="1">
        <f>(C17/(SQRT(5)))*$C$5</f>
        <v>0.75191690264283884</v>
      </c>
      <c r="D18" s="1"/>
      <c r="E18" s="1">
        <f>(E17/(SQRT(5)))*$C$5</f>
        <v>1.6542214216966257E-2</v>
      </c>
      <c r="G18" s="1" t="s">
        <v>10</v>
      </c>
      <c r="H18" s="1"/>
      <c r="I18" s="1">
        <f>(I17/(SQRT(5)))*$C$5</f>
        <v>1.4017648140540555</v>
      </c>
      <c r="J18" s="1"/>
      <c r="K18" s="1">
        <f>(K17/(SQRT(5)))*$C$5</f>
        <v>4.5612362675046772E-2</v>
      </c>
      <c r="M18" s="1" t="s">
        <v>10</v>
      </c>
      <c r="N18" s="1"/>
      <c r="O18" s="1">
        <f>(O17/(SQRT(5)))*$C$5</f>
        <v>1.5541561665675681</v>
      </c>
      <c r="P18" s="1"/>
      <c r="Q18" s="1">
        <f>(Q17/(SQRT(5)))*$C$5</f>
        <v>6.2215722771659557E-2</v>
      </c>
    </row>
    <row r="21" spans="1:17" x14ac:dyDescent="0.2">
      <c r="A21" s="1"/>
      <c r="B21" s="1" t="s">
        <v>0</v>
      </c>
      <c r="C21" s="1">
        <v>1.96</v>
      </c>
      <c r="D21" s="1"/>
      <c r="E21" s="1"/>
      <c r="G21" s="1"/>
      <c r="H21" s="1"/>
      <c r="I21" s="1"/>
      <c r="J21" s="1"/>
      <c r="K21" s="1"/>
    </row>
    <row r="22" spans="1:17" x14ac:dyDescent="0.2">
      <c r="A22" s="2" t="s">
        <v>1</v>
      </c>
      <c r="B22" s="2" t="s">
        <v>2</v>
      </c>
      <c r="C22" s="1"/>
      <c r="D22" s="1"/>
      <c r="E22" s="1"/>
      <c r="G22" s="1"/>
      <c r="H22" s="1"/>
      <c r="I22" s="1"/>
      <c r="J22" s="1"/>
      <c r="K22" s="1"/>
    </row>
    <row r="23" spans="1:17" x14ac:dyDescent="0.2">
      <c r="A23" s="2" t="s">
        <v>12</v>
      </c>
      <c r="B23" s="1" t="s">
        <v>3</v>
      </c>
      <c r="C23" s="1"/>
      <c r="D23" s="1"/>
      <c r="E23" s="1"/>
      <c r="G23" s="1"/>
      <c r="H23" s="1" t="s">
        <v>4</v>
      </c>
      <c r="I23" s="1"/>
      <c r="J23" s="1"/>
      <c r="K23" s="1"/>
      <c r="M23" t="s">
        <v>5</v>
      </c>
    </row>
    <row r="24" spans="1:17" x14ac:dyDescent="0.2">
      <c r="A24" s="1"/>
      <c r="B24" s="1"/>
      <c r="C24" s="1"/>
      <c r="D24" s="1"/>
      <c r="E24" s="1"/>
      <c r="G24" s="1"/>
      <c r="H24" s="1"/>
      <c r="I24" s="1"/>
      <c r="J24" s="1"/>
      <c r="K24" s="1"/>
    </row>
    <row r="25" spans="1:17" x14ac:dyDescent="0.2">
      <c r="A25" s="1"/>
      <c r="B25" s="1" t="s">
        <v>6</v>
      </c>
      <c r="C25" s="1" t="s">
        <v>7</v>
      </c>
      <c r="D25" s="1" t="s">
        <v>8</v>
      </c>
      <c r="E25" s="1" t="s">
        <v>7</v>
      </c>
      <c r="G25" s="1"/>
      <c r="H25" s="1" t="s">
        <v>6</v>
      </c>
      <c r="I25" s="1" t="s">
        <v>7</v>
      </c>
      <c r="J25" s="1" t="s">
        <v>8</v>
      </c>
      <c r="K25" s="1" t="s">
        <v>7</v>
      </c>
      <c r="M25" s="1"/>
      <c r="N25" s="1" t="s">
        <v>6</v>
      </c>
      <c r="O25" s="1" t="s">
        <v>7</v>
      </c>
      <c r="P25" s="1" t="s">
        <v>8</v>
      </c>
      <c r="Q25" s="1" t="s">
        <v>7</v>
      </c>
    </row>
    <row r="26" spans="1:17" x14ac:dyDescent="0.2">
      <c r="A26" s="1"/>
      <c r="B26">
        <v>16.260000000000002</v>
      </c>
      <c r="C26" s="1">
        <f>(B26-$B$32)^2</f>
        <v>7.0756000000000006</v>
      </c>
      <c r="D26">
        <v>0.82799999999999996</v>
      </c>
      <c r="E26" s="1">
        <f>(D26-$D$32)^2</f>
        <v>2.9583999999999974E-4</v>
      </c>
      <c r="G26" s="1"/>
      <c r="H26">
        <v>27.68</v>
      </c>
      <c r="I26" s="1">
        <f>(H26-$H$32)^2</f>
        <v>61.905424000000032</v>
      </c>
      <c r="J26">
        <v>0.84099999999999997</v>
      </c>
      <c r="K26" s="1">
        <f>(J26-$J$32)^2</f>
        <v>8.1721599999999856E-3</v>
      </c>
      <c r="M26" s="1"/>
      <c r="N26">
        <v>57.28</v>
      </c>
      <c r="O26" s="1">
        <f>(N26-$N$32)^2</f>
        <v>263.99750400000016</v>
      </c>
      <c r="P26">
        <v>0.83299999999999996</v>
      </c>
      <c r="Q26" s="1">
        <f>(P26-$P$32)^2</f>
        <v>1.4496160000000015E-2</v>
      </c>
    </row>
    <row r="27" spans="1:17" x14ac:dyDescent="0.2">
      <c r="A27" s="1"/>
      <c r="B27">
        <v>22.47</v>
      </c>
      <c r="C27" s="1">
        <f>(B27-$B$32)^2</f>
        <v>12.60249999999998</v>
      </c>
      <c r="D27">
        <v>0.998</v>
      </c>
      <c r="E27" s="1">
        <f>(D27-$D$32)^2</f>
        <v>2.3347840000000016E-2</v>
      </c>
      <c r="G27" s="1"/>
      <c r="H27">
        <v>30.31</v>
      </c>
      <c r="I27" s="1">
        <f>(H27-$H$32)^2</f>
        <v>27.436644000000033</v>
      </c>
      <c r="J27">
        <v>0.65700000000000003</v>
      </c>
      <c r="K27" s="1">
        <f>(J27-$J$32)^2</f>
        <v>8.7609600000000034E-3</v>
      </c>
      <c r="M27" s="1"/>
      <c r="N27">
        <v>11.7</v>
      </c>
      <c r="O27" s="1">
        <f>(N27-$N$32)^2</f>
        <v>860.36622399999987</v>
      </c>
      <c r="P27">
        <v>0.73</v>
      </c>
      <c r="Q27" s="1">
        <f>(P27-$P$32)^2</f>
        <v>3.0276000000000288E-4</v>
      </c>
    </row>
    <row r="28" spans="1:17" x14ac:dyDescent="0.2">
      <c r="A28" s="1"/>
      <c r="B28">
        <v>18.47</v>
      </c>
      <c r="C28" s="1">
        <f>(B28-$B$32)^2</f>
        <v>0.20250000000000257</v>
      </c>
      <c r="D28">
        <v>0.77</v>
      </c>
      <c r="E28" s="1">
        <f>(D28-$D$32)^2</f>
        <v>5.6550399999999897E-3</v>
      </c>
      <c r="G28" s="1"/>
      <c r="H28">
        <v>41.75</v>
      </c>
      <c r="I28" s="1">
        <f>(H28-$H$32)^2</f>
        <v>38.46480399999998</v>
      </c>
      <c r="J28">
        <v>0.77200000000000002</v>
      </c>
      <c r="K28" s="1">
        <f>(J28-$J$32)^2</f>
        <v>4.579599999999989E-4</v>
      </c>
      <c r="M28" s="1"/>
      <c r="N28">
        <v>14.77</v>
      </c>
      <c r="O28" s="1">
        <f>(N28-$N$32)^2</f>
        <v>689.69264399999986</v>
      </c>
      <c r="P28">
        <v>0.65900000000000003</v>
      </c>
      <c r="Q28" s="1">
        <f>(P28-$P$32)^2</f>
        <v>2.872959999999986E-3</v>
      </c>
    </row>
    <row r="29" spans="1:17" x14ac:dyDescent="0.2">
      <c r="A29" s="1"/>
      <c r="B29">
        <v>21.59</v>
      </c>
      <c r="C29" s="1">
        <f>(B29-$B$32)^2</f>
        <v>7.12889999999999</v>
      </c>
      <c r="D29">
        <v>0.85799999999999998</v>
      </c>
      <c r="E29" s="1">
        <f>(D29-$D$32)^2</f>
        <v>1.6384000000000087E-4</v>
      </c>
      <c r="G29" s="1"/>
      <c r="H29">
        <v>31.89</v>
      </c>
      <c r="I29" s="1">
        <f>(H29-$H$32)^2</f>
        <v>13.380964000000009</v>
      </c>
      <c r="J29">
        <v>0.751</v>
      </c>
      <c r="K29" s="1">
        <f>(J29-$J$32)^2</f>
        <v>1.5999999999996475E-7</v>
      </c>
      <c r="M29" s="1"/>
      <c r="N29">
        <v>59.41</v>
      </c>
      <c r="O29" s="1">
        <f>(N29-$N$32)^2</f>
        <v>337.75088399999999</v>
      </c>
      <c r="P29">
        <v>0.65400000000000003</v>
      </c>
      <c r="Q29" s="1">
        <f>(P29-$P$32)^2</f>
        <v>3.4339599999999855E-3</v>
      </c>
    </row>
    <row r="30" spans="1:17" x14ac:dyDescent="0.2">
      <c r="A30" s="1"/>
      <c r="B30">
        <v>15.81</v>
      </c>
      <c r="C30" s="1">
        <f>(B30-$B$32)^2</f>
        <v>9.6721000000000075</v>
      </c>
      <c r="D30">
        <v>0.77200000000000002</v>
      </c>
      <c r="E30" s="1">
        <f>(D30-$D$32)^2</f>
        <v>5.3582399999999898E-3</v>
      </c>
      <c r="G30" s="1"/>
      <c r="H30">
        <v>46.11</v>
      </c>
      <c r="I30" s="1">
        <f>(H30-$H$32)^2</f>
        <v>111.55584399999995</v>
      </c>
      <c r="J30">
        <v>0.73199999999999998</v>
      </c>
      <c r="K30" s="1">
        <f>(J30-$J$32)^2</f>
        <v>3.4596000000000225E-4</v>
      </c>
      <c r="M30" s="1"/>
      <c r="N30">
        <v>62</v>
      </c>
      <c r="O30" s="1">
        <f>(N30-$N$32)^2</f>
        <v>439.65702400000015</v>
      </c>
      <c r="P30">
        <v>0.68700000000000006</v>
      </c>
      <c r="Q30" s="1">
        <f>(P30-$P$32)^2</f>
        <v>6.553599999999921E-4</v>
      </c>
    </row>
    <row r="31" spans="1:17" x14ac:dyDescent="0.2">
      <c r="A31" s="1"/>
      <c r="G31" s="1"/>
      <c r="M31" s="1"/>
    </row>
    <row r="32" spans="1:17" x14ac:dyDescent="0.2">
      <c r="A32" s="1" t="s">
        <v>16</v>
      </c>
      <c r="B32" s="1">
        <f>AVERAGE(B26:B30)</f>
        <v>18.920000000000002</v>
      </c>
      <c r="C32" s="1">
        <f>AVERAGE(C26:C30)</f>
        <v>7.3363199999999962</v>
      </c>
      <c r="D32" s="1">
        <f>AVERAGE(D26:D30)</f>
        <v>0.84519999999999995</v>
      </c>
      <c r="E32" s="1">
        <f>AVERAGE(E26:E30)</f>
        <v>6.9641599999999996E-3</v>
      </c>
      <c r="G32" s="1" t="s">
        <v>9</v>
      </c>
      <c r="H32" s="1">
        <f>AVERAGE(H26:H30)</f>
        <v>35.548000000000002</v>
      </c>
      <c r="I32" s="1">
        <f>AVERAGE(I26:I30)</f>
        <v>50.548736000000005</v>
      </c>
      <c r="J32" s="1">
        <f>AVERAGE(J26:J30)</f>
        <v>0.75060000000000004</v>
      </c>
      <c r="K32" s="1">
        <f>AVERAGE(K26:K30)</f>
        <v>3.5474399999999981E-3</v>
      </c>
      <c r="M32" s="1" t="s">
        <v>9</v>
      </c>
      <c r="N32" s="1">
        <f>AVERAGE(N26:N30)</f>
        <v>41.031999999999996</v>
      </c>
      <c r="O32" s="1">
        <f>AVERAGE(O26:O30)</f>
        <v>518.29285600000003</v>
      </c>
      <c r="P32" s="1">
        <f>AVERAGE(P26:P30)</f>
        <v>0.7125999999999999</v>
      </c>
      <c r="Q32" s="1">
        <f>AVERAGE(Q26:Q30)</f>
        <v>4.3522399999999968E-3</v>
      </c>
    </row>
    <row r="33" spans="1:17" x14ac:dyDescent="0.2">
      <c r="A33" s="1"/>
      <c r="B33" s="1"/>
      <c r="C33" s="1">
        <f>SQRT(C32)</f>
        <v>2.7085641952887136</v>
      </c>
      <c r="D33" s="1"/>
      <c r="E33" s="1">
        <f>SQRT(E32)</f>
        <v>8.345154282576206E-2</v>
      </c>
      <c r="G33" s="1"/>
      <c r="H33" s="1"/>
      <c r="I33" s="1">
        <f>SQRT(I32)</f>
        <v>7.1097634278504653</v>
      </c>
      <c r="J33" s="1"/>
      <c r="K33" s="1">
        <f>SQRT(K32)</f>
        <v>5.9560389521896163E-2</v>
      </c>
      <c r="M33" s="1"/>
      <c r="N33" s="1"/>
      <c r="O33" s="1">
        <f>SQRT(O32)</f>
        <v>22.7660461213624</v>
      </c>
      <c r="P33" s="1"/>
      <c r="Q33" s="1">
        <f>SQRT(Q32)</f>
        <v>6.597150900199264E-2</v>
      </c>
    </row>
    <row r="34" spans="1:17" x14ac:dyDescent="0.2">
      <c r="A34" s="1" t="s">
        <v>10</v>
      </c>
      <c r="B34" s="1"/>
      <c r="C34" s="1">
        <f>(C33/(SQRT(5)))*$C$5</f>
        <v>2.3741611955383308</v>
      </c>
      <c r="D34" s="1"/>
      <c r="E34" s="1">
        <f>(E33/(SQRT(5)))*$C$5</f>
        <v>7.3148502453570421E-2</v>
      </c>
      <c r="G34" s="1" t="s">
        <v>10</v>
      </c>
      <c r="H34" s="1"/>
      <c r="I34" s="1">
        <f>(I33/(SQRT(5)))*$C$5</f>
        <v>6.2319824168173001</v>
      </c>
      <c r="J34" s="1"/>
      <c r="K34" s="1">
        <f>(K33/(SQRT(5)))*$C$5</f>
        <v>5.2206983257031797E-2</v>
      </c>
      <c r="M34" s="1" t="s">
        <v>10</v>
      </c>
      <c r="N34" s="1"/>
      <c r="O34" s="1">
        <f>(O33/(SQRT(5)))*$C$5</f>
        <v>19.955319268854605</v>
      </c>
      <c r="P34" s="1"/>
      <c r="Q34" s="1">
        <f>(Q33/(SQRT(5)))*$C$5</f>
        <v>5.7826577253024376E-2</v>
      </c>
    </row>
    <row r="37" spans="1:17" x14ac:dyDescent="0.2">
      <c r="A37" s="1"/>
      <c r="B37" s="1" t="s">
        <v>0</v>
      </c>
      <c r="C37" s="1">
        <v>1.96</v>
      </c>
      <c r="D37" s="1"/>
      <c r="E37" s="1"/>
      <c r="G37" s="1"/>
      <c r="H37" s="1"/>
      <c r="I37" s="1"/>
      <c r="J37" s="1"/>
      <c r="K37" s="1"/>
    </row>
    <row r="38" spans="1:17" x14ac:dyDescent="0.2">
      <c r="A38" s="2" t="s">
        <v>1</v>
      </c>
      <c r="B38" s="2" t="s">
        <v>2</v>
      </c>
      <c r="C38" s="1"/>
      <c r="D38" s="1"/>
      <c r="E38" s="1"/>
      <c r="G38" s="1"/>
      <c r="H38" s="1"/>
      <c r="I38" s="1"/>
      <c r="J38" s="1"/>
      <c r="K38" s="1"/>
    </row>
    <row r="39" spans="1:17" x14ac:dyDescent="0.2">
      <c r="A39" s="2" t="s">
        <v>13</v>
      </c>
      <c r="B39" s="1" t="s">
        <v>3</v>
      </c>
      <c r="C39" s="1"/>
      <c r="D39" s="1"/>
      <c r="E39" s="1"/>
      <c r="G39" s="1"/>
      <c r="H39" s="1" t="s">
        <v>4</v>
      </c>
      <c r="I39" s="1"/>
      <c r="J39" s="1"/>
      <c r="K39" s="1"/>
      <c r="M39" t="s">
        <v>5</v>
      </c>
    </row>
    <row r="40" spans="1:17" x14ac:dyDescent="0.2">
      <c r="A40" s="1"/>
      <c r="B40" s="1"/>
      <c r="C40" s="1"/>
      <c r="D40" s="1"/>
      <c r="E40" s="1"/>
      <c r="G40" s="1"/>
      <c r="H40" s="1"/>
      <c r="I40" s="1"/>
      <c r="J40" s="1"/>
      <c r="K40" s="1"/>
    </row>
    <row r="41" spans="1:17" x14ac:dyDescent="0.2">
      <c r="A41" s="1"/>
      <c r="B41" s="1" t="s">
        <v>6</v>
      </c>
      <c r="C41" s="1" t="s">
        <v>7</v>
      </c>
      <c r="D41" s="1" t="s">
        <v>8</v>
      </c>
      <c r="E41" s="1" t="s">
        <v>7</v>
      </c>
      <c r="G41" s="1"/>
      <c r="H41" s="1" t="s">
        <v>6</v>
      </c>
      <c r="I41" s="1" t="s">
        <v>7</v>
      </c>
      <c r="J41" s="1" t="s">
        <v>8</v>
      </c>
      <c r="K41" s="1" t="s">
        <v>7</v>
      </c>
      <c r="M41" s="1"/>
      <c r="N41" s="1" t="s">
        <v>6</v>
      </c>
      <c r="O41" s="1" t="s">
        <v>7</v>
      </c>
      <c r="P41" s="1" t="s">
        <v>8</v>
      </c>
      <c r="Q41" s="1" t="s">
        <v>7</v>
      </c>
    </row>
    <row r="42" spans="1:17" x14ac:dyDescent="0.2">
      <c r="A42" s="1"/>
      <c r="B42">
        <v>12.28</v>
      </c>
      <c r="C42" s="1">
        <f>(B42-$B$48)^2</f>
        <v>1.1235999999999973E-2</v>
      </c>
      <c r="D42">
        <v>1</v>
      </c>
      <c r="E42" s="1">
        <f>(D42-$D$48)^2</f>
        <v>8.0769640000000004E-2</v>
      </c>
      <c r="G42" s="1"/>
      <c r="H42">
        <v>10.99</v>
      </c>
      <c r="I42" s="1">
        <f>(H42-$H$48)^2</f>
        <v>4.6655999999999698E-2</v>
      </c>
      <c r="J42">
        <v>0.39800000000000002</v>
      </c>
      <c r="K42" s="1">
        <f>(J42-$J$48)^2</f>
        <v>1.8835599999999994E-3</v>
      </c>
      <c r="M42" s="1"/>
      <c r="N42">
        <v>12.16</v>
      </c>
      <c r="O42" s="1">
        <f>(N42-$N$48)^2</f>
        <v>3.3123999999999494E-2</v>
      </c>
      <c r="P42">
        <v>1</v>
      </c>
      <c r="Q42" s="1">
        <f>(P42-$P$48)^2</f>
        <v>0</v>
      </c>
    </row>
    <row r="43" spans="1:17" x14ac:dyDescent="0.2">
      <c r="A43" s="1"/>
      <c r="B43">
        <v>12.25</v>
      </c>
      <c r="C43" s="1">
        <f>(B43-$B$48)^2</f>
        <v>1.849599999999979E-2</v>
      </c>
      <c r="D43">
        <v>0.629</v>
      </c>
      <c r="E43" s="1">
        <f>(D43-$D$48)^2</f>
        <v>7.5342399999999976E-3</v>
      </c>
      <c r="G43" s="1"/>
      <c r="H43">
        <v>11.29</v>
      </c>
      <c r="I43" s="1">
        <f>(H43-$H$48)^2</f>
        <v>7.0559999999999382E-3</v>
      </c>
      <c r="J43">
        <v>0.34599999999999997</v>
      </c>
      <c r="K43" s="1">
        <f>(J43-$J$48)^2</f>
        <v>7.3960000000000898E-5</v>
      </c>
      <c r="M43" s="1"/>
      <c r="N43">
        <v>11.69</v>
      </c>
      <c r="O43" s="1">
        <f>(N43-$N$48)^2</f>
        <v>8.294400000000117E-2</v>
      </c>
      <c r="P43">
        <v>1</v>
      </c>
      <c r="Q43" s="1">
        <f>(P43-$P$48)^2</f>
        <v>0</v>
      </c>
    </row>
    <row r="44" spans="1:17" x14ac:dyDescent="0.2">
      <c r="A44" s="1"/>
      <c r="B44">
        <v>12.57</v>
      </c>
      <c r="C44" s="1">
        <f>(B44-$B$48)^2</f>
        <v>3.3856000000000386E-2</v>
      </c>
      <c r="D44">
        <v>0.629</v>
      </c>
      <c r="E44" s="1">
        <f>(D44-$D$48)^2</f>
        <v>7.5342399999999976E-3</v>
      </c>
      <c r="G44" s="1"/>
      <c r="H44">
        <v>10.63</v>
      </c>
      <c r="I44" s="1">
        <f>(H44-$H$48)^2</f>
        <v>0.33177599999999852</v>
      </c>
      <c r="J44">
        <v>0.316</v>
      </c>
      <c r="K44" s="1">
        <f>(J44-$J$48)^2</f>
        <v>1.4899600000000018E-3</v>
      </c>
      <c r="M44" s="1"/>
      <c r="N44">
        <v>11.64</v>
      </c>
      <c r="O44" s="1">
        <f>(N44-$N$48)^2</f>
        <v>0.11424400000000065</v>
      </c>
      <c r="P44">
        <v>1</v>
      </c>
      <c r="Q44" s="1">
        <f>(P44-$P$48)^2</f>
        <v>0</v>
      </c>
    </row>
    <row r="45" spans="1:17" x14ac:dyDescent="0.2">
      <c r="A45" s="1"/>
      <c r="B45">
        <v>12.21</v>
      </c>
      <c r="C45" s="1">
        <f>(B45-$B$48)^2</f>
        <v>3.0975999999999431E-2</v>
      </c>
      <c r="D45">
        <v>0.622</v>
      </c>
      <c r="E45" s="1">
        <f>(D45-$D$48)^2</f>
        <v>8.7984399999999994E-3</v>
      </c>
      <c r="G45" s="1"/>
      <c r="H45">
        <v>11.65</v>
      </c>
      <c r="I45" s="1">
        <f>(H45-$H$48)^2</f>
        <v>0.19713600000000076</v>
      </c>
      <c r="J45">
        <v>0.34599999999999997</v>
      </c>
      <c r="K45" s="1">
        <f>(J45-$J$48)^2</f>
        <v>7.3960000000000898E-5</v>
      </c>
      <c r="M45" s="1"/>
      <c r="N45">
        <v>12.27</v>
      </c>
      <c r="O45" s="1">
        <f>(N45-$N$48)^2</f>
        <v>8.5263999999998855E-2</v>
      </c>
      <c r="P45">
        <v>1</v>
      </c>
      <c r="Q45" s="1">
        <f>(P45-$P$48)^2</f>
        <v>0</v>
      </c>
    </row>
    <row r="46" spans="1:17" x14ac:dyDescent="0.2">
      <c r="A46" s="1"/>
      <c r="B46">
        <v>12.62</v>
      </c>
      <c r="C46" s="1">
        <f>(B46-$B$48)^2</f>
        <v>5.4755999999999992E-2</v>
      </c>
      <c r="D46">
        <v>0.69899999999999995</v>
      </c>
      <c r="E46" s="1">
        <f>(D46-$D$48)^2</f>
        <v>2.8224000000000126E-4</v>
      </c>
      <c r="G46" s="1"/>
      <c r="H46">
        <v>11.47</v>
      </c>
      <c r="I46" s="1">
        <f>(H46-$H$48)^2</f>
        <v>6.9696000000000591E-2</v>
      </c>
      <c r="J46">
        <v>0.36699999999999999</v>
      </c>
      <c r="K46" s="1">
        <f>(J46-$J$48)^2</f>
        <v>1.5375999999999918E-4</v>
      </c>
      <c r="M46" s="1"/>
      <c r="N46">
        <v>12.13</v>
      </c>
      <c r="O46" s="1">
        <f>(N46-$N$48)^2</f>
        <v>2.3103999999999771E-2</v>
      </c>
      <c r="P46">
        <v>1</v>
      </c>
      <c r="Q46" s="1">
        <f>(P46-$P$48)^2</f>
        <v>0</v>
      </c>
    </row>
    <row r="47" spans="1:17" x14ac:dyDescent="0.2">
      <c r="A47" s="1"/>
      <c r="G47" s="1"/>
      <c r="M47" s="1"/>
    </row>
    <row r="48" spans="1:17" x14ac:dyDescent="0.2">
      <c r="A48" s="1" t="s">
        <v>16</v>
      </c>
      <c r="B48" s="1">
        <f>AVERAGE(B42:B46)</f>
        <v>12.385999999999999</v>
      </c>
      <c r="C48" s="1">
        <f>AVERAGE(C42:C46)</f>
        <v>2.9863999999999911E-2</v>
      </c>
      <c r="D48" s="1">
        <f>AVERAGE(D42:D46)</f>
        <v>0.71579999999999999</v>
      </c>
      <c r="E48" s="1">
        <f>AVERAGE(E42:E46)</f>
        <v>2.0983760000000001E-2</v>
      </c>
      <c r="G48" s="1" t="s">
        <v>9</v>
      </c>
      <c r="H48" s="1">
        <f>AVERAGE(H42:H46)</f>
        <v>11.206</v>
      </c>
      <c r="I48" s="1">
        <f>AVERAGE(I42:I46)</f>
        <v>0.13046399999999991</v>
      </c>
      <c r="J48" s="1">
        <f>AVERAGE(J42:J46)</f>
        <v>0.35460000000000003</v>
      </c>
      <c r="K48" s="1">
        <f>AVERAGE(K42:K46)</f>
        <v>7.3504000000000039E-4</v>
      </c>
      <c r="M48" s="1" t="s">
        <v>9</v>
      </c>
      <c r="N48" s="1">
        <f>AVERAGE(N42:N46)</f>
        <v>11.978000000000002</v>
      </c>
      <c r="O48" s="1">
        <f>AVERAGE(O42:O46)</f>
        <v>6.7735999999999991E-2</v>
      </c>
      <c r="P48" s="1">
        <f>AVERAGE(P42:P46)</f>
        <v>1</v>
      </c>
      <c r="Q48" s="1">
        <f>AVERAGE(Q42:Q46)</f>
        <v>0</v>
      </c>
    </row>
    <row r="49" spans="1:17" x14ac:dyDescent="0.2">
      <c r="A49" s="1"/>
      <c r="B49" s="1"/>
      <c r="C49" s="1">
        <f>SQRT(C48)</f>
        <v>0.17281203661782332</v>
      </c>
      <c r="D49" s="1"/>
      <c r="E49" s="1">
        <f>SQRT(E48)</f>
        <v>0.14485772330117577</v>
      </c>
      <c r="G49" s="1"/>
      <c r="H49" s="1"/>
      <c r="I49" s="1">
        <f>SQRT(I48)</f>
        <v>0.36119800663901774</v>
      </c>
      <c r="J49" s="1"/>
      <c r="K49" s="1">
        <f>SQRT(K48)</f>
        <v>2.7111621124528876E-2</v>
      </c>
      <c r="M49" s="1"/>
      <c r="N49" s="1"/>
      <c r="O49" s="1">
        <f>SQRT(O48)</f>
        <v>0.26026140705068046</v>
      </c>
      <c r="P49" s="1"/>
      <c r="Q49" s="1">
        <f>SQRT(Q48)</f>
        <v>0</v>
      </c>
    </row>
    <row r="50" spans="1:17" x14ac:dyDescent="0.2">
      <c r="A50" s="1" t="s">
        <v>10</v>
      </c>
      <c r="B50" s="1"/>
      <c r="C50" s="1">
        <f>(C49/(SQRT(5)))*$C$5</f>
        <v>0.15147642879339321</v>
      </c>
      <c r="D50" s="1"/>
      <c r="E50" s="1">
        <f>(E49/(SQRT(5)))*$C$5</f>
        <v>0.12697339281597542</v>
      </c>
      <c r="G50" s="1" t="s">
        <v>10</v>
      </c>
      <c r="H50" s="1"/>
      <c r="I50" s="1">
        <f>(I49/(SQRT(5)))*$C$5</f>
        <v>0.31660401210344746</v>
      </c>
      <c r="J50" s="1"/>
      <c r="K50" s="1">
        <f>(K49/(SQRT(5)))*$C$5</f>
        <v>2.3764383703349014E-2</v>
      </c>
      <c r="M50" s="1" t="s">
        <v>10</v>
      </c>
      <c r="N50" s="1"/>
      <c r="O50" s="1">
        <f>(O49/(SQRT(5)))*$C$5</f>
        <v>0.22812918164934531</v>
      </c>
      <c r="P50" s="1"/>
      <c r="Q50" s="1">
        <f>(Q49/(SQRT(5)))*$C$5</f>
        <v>0</v>
      </c>
    </row>
    <row r="53" spans="1:17" x14ac:dyDescent="0.2">
      <c r="A53" s="1"/>
      <c r="B53" s="1" t="s">
        <v>0</v>
      </c>
      <c r="C53" s="1">
        <v>1.96</v>
      </c>
      <c r="D53" s="1"/>
      <c r="E53" s="1"/>
      <c r="G53" s="1"/>
      <c r="H53" s="1"/>
      <c r="I53" s="1"/>
      <c r="J53" s="1"/>
      <c r="K53" s="1"/>
    </row>
    <row r="54" spans="1:17" x14ac:dyDescent="0.2">
      <c r="A54" s="2" t="s">
        <v>1</v>
      </c>
      <c r="B54" s="2" t="s">
        <v>2</v>
      </c>
      <c r="C54" s="1"/>
      <c r="D54" s="1"/>
      <c r="E54" s="1"/>
      <c r="G54" s="1"/>
      <c r="H54" s="1"/>
      <c r="I54" s="1"/>
      <c r="J54" s="1"/>
      <c r="K54" s="1"/>
    </row>
    <row r="55" spans="1:17" x14ac:dyDescent="0.2">
      <c r="A55" s="2" t="s">
        <v>11</v>
      </c>
      <c r="B55" s="1" t="s">
        <v>3</v>
      </c>
      <c r="C55" s="1"/>
      <c r="D55" s="1"/>
      <c r="E55" s="1"/>
      <c r="G55" s="1"/>
      <c r="H55" s="1" t="s">
        <v>4</v>
      </c>
      <c r="I55" s="1"/>
      <c r="J55" s="1"/>
      <c r="K55" s="1"/>
      <c r="M55" t="s">
        <v>5</v>
      </c>
    </row>
    <row r="56" spans="1:17" x14ac:dyDescent="0.2">
      <c r="A56" s="1"/>
      <c r="B56" s="1"/>
      <c r="C56" s="1"/>
      <c r="D56" s="1"/>
      <c r="E56" s="1"/>
      <c r="G56" s="1"/>
      <c r="H56" s="1"/>
      <c r="I56" s="1"/>
      <c r="J56" s="1"/>
      <c r="K56" s="1"/>
    </row>
    <row r="57" spans="1:17" x14ac:dyDescent="0.2">
      <c r="A57" s="1"/>
      <c r="B57" s="1" t="s">
        <v>6</v>
      </c>
      <c r="C57" s="1" t="s">
        <v>7</v>
      </c>
      <c r="D57" s="1" t="s">
        <v>8</v>
      </c>
      <c r="E57" s="1" t="s">
        <v>7</v>
      </c>
      <c r="G57" s="1"/>
      <c r="H57" s="1" t="s">
        <v>6</v>
      </c>
      <c r="I57" s="1" t="s">
        <v>7</v>
      </c>
      <c r="J57" s="1" t="s">
        <v>8</v>
      </c>
      <c r="K57" s="1" t="s">
        <v>7</v>
      </c>
      <c r="M57" s="1"/>
      <c r="N57" s="1" t="s">
        <v>6</v>
      </c>
      <c r="O57" s="1" t="s">
        <v>7</v>
      </c>
      <c r="P57" s="1" t="s">
        <v>8</v>
      </c>
      <c r="Q57" s="1" t="s">
        <v>7</v>
      </c>
    </row>
    <row r="58" spans="1:17" x14ac:dyDescent="0.2">
      <c r="A58" s="1"/>
      <c r="B58">
        <v>5.3849999999999998</v>
      </c>
      <c r="C58" s="1">
        <f>(B58-$B$64)^2</f>
        <v>4.8999999999995424E-5</v>
      </c>
      <c r="D58">
        <v>0.29599999999999999</v>
      </c>
      <c r="E58" s="1">
        <f>(D58-$D$64)^2</f>
        <v>8.8803999999999955E-4</v>
      </c>
      <c r="G58" s="1"/>
      <c r="H58">
        <v>3.4009999999999998</v>
      </c>
      <c r="I58" s="1">
        <f>(H58-$H$64)^2</f>
        <v>0.49084035999999953</v>
      </c>
      <c r="J58">
        <v>0.49299999999999999</v>
      </c>
      <c r="K58" s="1">
        <f>(J58-$J$64)^2</f>
        <v>0.11424400000000005</v>
      </c>
      <c r="M58" s="1"/>
      <c r="N58">
        <v>5.5170000000000003</v>
      </c>
      <c r="O58" s="1">
        <f>(N58-$N$64)^2</f>
        <v>6.4000000000128009E-7</v>
      </c>
      <c r="P58">
        <v>0.26800000000000002</v>
      </c>
      <c r="Q58" s="1">
        <f>(P58-$P$64)^2</f>
        <v>9.9855999999999751E-4</v>
      </c>
    </row>
    <row r="59" spans="1:17" x14ac:dyDescent="0.2">
      <c r="A59" s="1"/>
      <c r="B59">
        <v>5.476</v>
      </c>
      <c r="C59" s="1">
        <f>(B59-$B$64)^2</f>
        <v>9.6039999999999737E-3</v>
      </c>
      <c r="D59">
        <v>0.27500000000000002</v>
      </c>
      <c r="E59" s="1">
        <f>(D59-$D$64)^2</f>
        <v>7.7440000000000532E-5</v>
      </c>
      <c r="G59" s="1"/>
      <c r="H59">
        <v>3.4039999999999999</v>
      </c>
      <c r="I59" s="1">
        <f>(H59-$H$64)^2</f>
        <v>0.48664575999999937</v>
      </c>
      <c r="J59">
        <v>0.66200000000000003</v>
      </c>
      <c r="K59" s="1">
        <f>(J59-$J$64)^2</f>
        <v>2.8561000000000013E-2</v>
      </c>
      <c r="M59" s="1"/>
      <c r="N59">
        <v>5.5259999999999998</v>
      </c>
      <c r="O59" s="1">
        <f>(N59-$N$64)^2</f>
        <v>9.6040000000004955E-5</v>
      </c>
      <c r="P59">
        <v>0.3</v>
      </c>
      <c r="Q59" s="1">
        <f>(P59-$P$64)^2</f>
        <v>1.6000000000000916E-7</v>
      </c>
    </row>
    <row r="60" spans="1:17" x14ac:dyDescent="0.2">
      <c r="A60" s="1"/>
      <c r="B60">
        <v>5.35</v>
      </c>
      <c r="C60" s="1">
        <f>(B60-$B$64)^2</f>
        <v>7.8400000000002621E-4</v>
      </c>
      <c r="D60">
        <v>0.27</v>
      </c>
      <c r="E60" s="1">
        <f>(D60-$D$64)^2</f>
        <v>1.4440000000000194E-5</v>
      </c>
      <c r="G60" s="1"/>
      <c r="H60">
        <v>4.827</v>
      </c>
      <c r="I60" s="1">
        <f>(H60-$H$64)^2</f>
        <v>0.52620516000000073</v>
      </c>
      <c r="J60">
        <v>1</v>
      </c>
      <c r="K60" s="1">
        <f>(J60-$J$64)^2</f>
        <v>2.8560999999999975E-2</v>
      </c>
      <c r="M60" s="1"/>
      <c r="N60">
        <v>5.5149999999999997</v>
      </c>
      <c r="O60" s="1">
        <f>(N60-$N$64)^2</f>
        <v>1.4399999999996828E-6</v>
      </c>
      <c r="P60">
        <v>0.42399999999999999</v>
      </c>
      <c r="Q60" s="1">
        <f>(P60-$P$64)^2</f>
        <v>1.5475360000000002E-2</v>
      </c>
    </row>
    <row r="61" spans="1:17" x14ac:dyDescent="0.2">
      <c r="A61" s="1"/>
      <c r="B61">
        <v>5.5119999999999996</v>
      </c>
      <c r="C61" s="1">
        <f>(B61-$B$64)^2</f>
        <v>1.7955999999999854E-2</v>
      </c>
      <c r="D61">
        <v>0.252</v>
      </c>
      <c r="E61" s="1">
        <f>(D61-$D$64)^2</f>
        <v>2.0163999999999973E-4</v>
      </c>
      <c r="G61" s="1"/>
      <c r="H61">
        <v>4.4939999999999998</v>
      </c>
      <c r="I61" s="1">
        <f>(H61-$H$64)^2</f>
        <v>0.15397776000000024</v>
      </c>
      <c r="J61">
        <v>1</v>
      </c>
      <c r="K61" s="1">
        <f>(J61-$J$64)^2</f>
        <v>2.8560999999999975E-2</v>
      </c>
      <c r="M61" s="1"/>
      <c r="N61">
        <v>5.46</v>
      </c>
      <c r="O61" s="1">
        <f>(N61-$N$64)^2</f>
        <v>3.1584399999999534E-3</v>
      </c>
      <c r="P61">
        <v>0.23899999999999999</v>
      </c>
      <c r="Q61" s="1">
        <f>(P61-$P$64)^2</f>
        <v>3.6723599999999986E-3</v>
      </c>
    </row>
    <row r="62" spans="1:17" x14ac:dyDescent="0.2">
      <c r="A62" s="1"/>
      <c r="B62">
        <v>5.1669999999999998</v>
      </c>
      <c r="C62" s="1">
        <f>(B62-$B$64)^2</f>
        <v>4.4521000000000123E-2</v>
      </c>
      <c r="D62">
        <v>0.23799999999999999</v>
      </c>
      <c r="E62" s="1">
        <f>(D62-$D$64)^2</f>
        <v>7.9524000000000012E-4</v>
      </c>
      <c r="G62" s="1"/>
      <c r="H62">
        <v>4.3819999999999997</v>
      </c>
      <c r="I62" s="1">
        <f>(H62-$H$64)^2</f>
        <v>7.862416000000011E-2</v>
      </c>
      <c r="J62">
        <v>1</v>
      </c>
      <c r="K62" s="1">
        <f>(J62-$J$64)^2</f>
        <v>2.8560999999999975E-2</v>
      </c>
      <c r="M62" s="1"/>
      <c r="N62">
        <v>5.5629999999999997</v>
      </c>
      <c r="O62" s="1">
        <f>(N62-$N$64)^2</f>
        <v>2.1902400000000165E-3</v>
      </c>
      <c r="P62">
        <v>0.26700000000000002</v>
      </c>
      <c r="Q62" s="1">
        <f>(P62-$P$64)^2</f>
        <v>1.0627599999999974E-3</v>
      </c>
    </row>
    <row r="63" spans="1:17" x14ac:dyDescent="0.2">
      <c r="A63" s="1"/>
      <c r="G63" s="1"/>
      <c r="M63" s="1"/>
    </row>
    <row r="64" spans="1:17" x14ac:dyDescent="0.2">
      <c r="A64" s="1" t="s">
        <v>16</v>
      </c>
      <c r="B64" s="1">
        <f>AVERAGE(B58:B62)</f>
        <v>5.3780000000000001</v>
      </c>
      <c r="C64" s="1">
        <f>AVERAGE(C58:C62)</f>
        <v>1.4582799999999996E-2</v>
      </c>
      <c r="D64" s="1">
        <f>AVERAGE(D58:D62)</f>
        <v>0.26619999999999999</v>
      </c>
      <c r="E64" s="1">
        <f>AVERAGE(E58:E62)</f>
        <v>3.9535999999999998E-4</v>
      </c>
      <c r="G64" s="1" t="s">
        <v>9</v>
      </c>
      <c r="H64" s="1">
        <f>AVERAGE(H58:H62)</f>
        <v>4.1015999999999995</v>
      </c>
      <c r="I64" s="1">
        <f>AVERAGE(I58:I62)</f>
        <v>0.34725864000000001</v>
      </c>
      <c r="J64" s="1">
        <f>AVERAGE(J58:J62)</f>
        <v>0.83100000000000007</v>
      </c>
      <c r="K64" s="1">
        <f>AVERAGE(K58:K62)</f>
        <v>4.5697599999999998E-2</v>
      </c>
      <c r="M64" s="1" t="s">
        <v>9</v>
      </c>
      <c r="N64" s="1">
        <f>AVERAGE(N58:N62)</f>
        <v>5.5161999999999995</v>
      </c>
      <c r="O64" s="1">
        <f>AVERAGE(O58:O62)</f>
        <v>1.0893599999999952E-3</v>
      </c>
      <c r="P64" s="1">
        <f>AVERAGE(P58:P62)</f>
        <v>0.29959999999999998</v>
      </c>
      <c r="Q64" s="1">
        <f>AVERAGE(Q58:Q62)</f>
        <v>4.2418399999999985E-3</v>
      </c>
    </row>
    <row r="65" spans="1:17" x14ac:dyDescent="0.2">
      <c r="A65" s="1"/>
      <c r="B65" s="1"/>
      <c r="C65" s="1">
        <f>SQRT(C64)</f>
        <v>0.12075926465493236</v>
      </c>
      <c r="D65" s="1"/>
      <c r="E65" s="1">
        <f>SQRT(E64)</f>
        <v>1.9883661634618507E-2</v>
      </c>
      <c r="G65" s="1"/>
      <c r="H65" s="1"/>
      <c r="I65" s="1">
        <f>SQRT(I64)</f>
        <v>0.58928655168771671</v>
      </c>
      <c r="J65" s="1"/>
      <c r="K65" s="1">
        <f>SQRT(K64)</f>
        <v>0.21376996982738244</v>
      </c>
      <c r="M65" s="1"/>
      <c r="N65" s="1"/>
      <c r="O65" s="1">
        <f>SQRT(O64)</f>
        <v>3.3005454094740087E-2</v>
      </c>
      <c r="P65" s="1"/>
      <c r="Q65" s="1">
        <f>SQRT(Q64)</f>
        <v>6.5129409639578334E-2</v>
      </c>
    </row>
    <row r="66" spans="1:17" x14ac:dyDescent="0.2">
      <c r="A66" s="1" t="s">
        <v>10</v>
      </c>
      <c r="B66" s="1"/>
      <c r="C66" s="1">
        <f>(C65/(SQRT(5)))*$C$5</f>
        <v>0.10585016247507605</v>
      </c>
      <c r="D66" s="1"/>
      <c r="E66" s="1">
        <f>(E65/(SQRT(5)))*$C$5</f>
        <v>1.7428797870191731E-2</v>
      </c>
      <c r="G66" s="1" t="s">
        <v>10</v>
      </c>
      <c r="H66" s="1"/>
      <c r="I66" s="1">
        <f>(I65/(SQRT(5)))*$C$5</f>
        <v>0.51653243681766969</v>
      </c>
      <c r="J66" s="1"/>
      <c r="K66" s="1">
        <f>(K65/(SQRT(5)))*$C$5</f>
        <v>0.18737764016018557</v>
      </c>
      <c r="M66" s="1" t="s">
        <v>10</v>
      </c>
      <c r="N66" s="1"/>
      <c r="O66" s="1">
        <f>(O65/(SQRT(5)))*$C$5</f>
        <v>2.8930556081762343E-2</v>
      </c>
      <c r="P66" s="1"/>
      <c r="Q66" s="1">
        <f>(Q65/(SQRT(5)))*$C$5</f>
        <v>5.7088444617102677E-2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Neville</dc:creator>
  <cp:lastModifiedBy>George Neville</cp:lastModifiedBy>
  <dcterms:created xsi:type="dcterms:W3CDTF">2026-01-08T12:01:19Z</dcterms:created>
  <dcterms:modified xsi:type="dcterms:W3CDTF">2026-01-08T12:19:48Z</dcterms:modified>
</cp:coreProperties>
</file>